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9725" windowHeight="7350" activeTab="1"/>
  </bookViews>
  <sheets>
    <sheet name="ENTRATE" sheetId="2" r:id="rId1"/>
    <sheet name="USCITE" sheetId="4" r:id="rId2"/>
    <sheet name="EQUILIBRI" sheetId="3" r:id="rId3"/>
  </sheets>
  <definedNames>
    <definedName name="_xlnm.Print_Area" localSheetId="1">USCITE!$A$1:$F$88</definedName>
  </definedNames>
  <calcPr calcId="145621"/>
</workbook>
</file>

<file path=xl/calcChain.xml><?xml version="1.0" encoding="utf-8"?>
<calcChain xmlns="http://schemas.openxmlformats.org/spreadsheetml/2006/main">
  <c r="D85" i="4" l="1"/>
  <c r="E72" i="4" l="1"/>
  <c r="F72" i="4"/>
  <c r="D72" i="4"/>
  <c r="J14" i="2"/>
  <c r="K14" i="2"/>
  <c r="I14" i="2"/>
  <c r="K20" i="2" l="1"/>
  <c r="J20" i="2"/>
  <c r="D87" i="4" l="1"/>
  <c r="I22" i="2"/>
  <c r="D14" i="2" l="1"/>
  <c r="E14" i="2"/>
  <c r="F14" i="2"/>
  <c r="G14" i="2"/>
  <c r="H14" i="2"/>
  <c r="E85" i="4"/>
  <c r="E88" i="4" l="1"/>
  <c r="A7" i="3"/>
  <c r="D88" i="4"/>
  <c r="F85" i="4"/>
  <c r="I20" i="2" l="1"/>
  <c r="I23" i="2" s="1"/>
  <c r="F88" i="4" l="1"/>
  <c r="B7" i="3"/>
  <c r="F7" i="3" l="1"/>
  <c r="J23" i="2"/>
  <c r="C7" i="3"/>
  <c r="F20" i="2" l="1"/>
  <c r="F23" i="2" s="1"/>
  <c r="G20" i="2"/>
  <c r="G23" i="2" s="1"/>
  <c r="H20" i="2"/>
  <c r="H23" i="2" s="1"/>
  <c r="E7" i="3"/>
  <c r="E20" i="2"/>
  <c r="E23" i="2" s="1"/>
  <c r="D20" i="2"/>
  <c r="D23" i="2" s="1"/>
  <c r="G7" i="3" l="1"/>
  <c r="K23" i="2"/>
  <c r="C13" i="3" s="1"/>
  <c r="B13" i="3"/>
  <c r="A13" i="3"/>
</calcChain>
</file>

<file path=xl/sharedStrings.xml><?xml version="1.0" encoding="utf-8"?>
<sst xmlns="http://schemas.openxmlformats.org/spreadsheetml/2006/main" count="118" uniqueCount="107">
  <si>
    <t>Cap.</t>
  </si>
  <si>
    <t>Art.</t>
  </si>
  <si>
    <t>Descrizione</t>
  </si>
  <si>
    <t>Previsione Iniziale</t>
  </si>
  <si>
    <t>Variaz. Positive</t>
  </si>
  <si>
    <t>Variaz. Negative</t>
  </si>
  <si>
    <t>Previs. Definitiva</t>
  </si>
  <si>
    <t>TOTALE CONTO CAPITALE</t>
  </si>
  <si>
    <t>TOTALE PARTE CORRENTE</t>
  </si>
  <si>
    <t>accertamenti</t>
  </si>
  <si>
    <t>CONTROLLO EQUILIBRIO PARTE CORRENTE</t>
  </si>
  <si>
    <t>CONTROLLO EQUILIBRIO P. CAPITALE</t>
  </si>
  <si>
    <t>CONTROLLO EQUILIBRIO TOTALE</t>
  </si>
  <si>
    <t>Variazione
2027</t>
  </si>
  <si>
    <t>TOTALE PARTITE DI GIRO</t>
  </si>
  <si>
    <t>Variazione
anno 2026</t>
  </si>
  <si>
    <t>Variazione
2028</t>
  </si>
  <si>
    <t>TOTALE 3^ VARIAZIONE DI BILANCIO</t>
  </si>
  <si>
    <t xml:space="preserve">INDENNITA' DI RISCHIO E DISAGIATE </t>
  </si>
  <si>
    <t>COMPETENZA STIPENDI SEGRETERIA</t>
  </si>
  <si>
    <t>CONTRIBUTI OBBLIGATORI SEGRETERIA</t>
  </si>
  <si>
    <t>CONTRIBUTI COMPLEMENTARI SEGRETERIA</t>
  </si>
  <si>
    <t>IRAP SEGRETERIA</t>
  </si>
  <si>
    <t>COMPETENZA STIPENDI RAGIONERIA</t>
  </si>
  <si>
    <t>CONTRIBUTI OBBLIGATORI RAGIONERIA</t>
  </si>
  <si>
    <t>CONTRIBUTI COMPLEMENTARI RAGIONERIA</t>
  </si>
  <si>
    <t>IRAP RAGIONERIA</t>
  </si>
  <si>
    <t>COMPETENZA STIPENDI ANAGRAFE</t>
  </si>
  <si>
    <t>CONTRIBUTI OBBLIGATORI ANAGRAFE</t>
  </si>
  <si>
    <t>CONTRIBUTI COMPLEMENTARI ANAGRAFE</t>
  </si>
  <si>
    <t>IRAP ANAGRAFE</t>
  </si>
  <si>
    <t>COMPETENZA STIPENDI BIBLIOTECA</t>
  </si>
  <si>
    <t>CONTRIBUTI OBBLIGATORI BIBLIOTECA</t>
  </si>
  <si>
    <t>CONTRIBUTI COMPLEMENTARI BIBLIOTECA</t>
  </si>
  <si>
    <t>IRAP BIBLIOTECA</t>
  </si>
  <si>
    <t>CONTRIBUTI OBBLIGATORI SCUOLA DELL'INFANZIA</t>
  </si>
  <si>
    <t>CONTRIBUTI COMPLEMENTARI SCUOLA DELL'INFANZIA</t>
  </si>
  <si>
    <t>IRAP SCUOLA DELL'INFANZIA</t>
  </si>
  <si>
    <t>COMPETENZA STIPENDI MUSEO</t>
  </si>
  <si>
    <t>CONTRIBUTI OBBLIGATORI MUSEO</t>
  </si>
  <si>
    <t>IRAP MUSEO</t>
  </si>
  <si>
    <t>COMPETENZA STIPENDI TECNICO</t>
  </si>
  <si>
    <t>CONTRIBUTI OBBLIGATORI TECNICO</t>
  </si>
  <si>
    <t>CONTRIBUTI COMPLEMENTARI TECNICO</t>
  </si>
  <si>
    <t>COMPETENZA STIPENDI SCUOLA DELL'INFANZIA - TEMPO INDETERNìMINATO</t>
  </si>
  <si>
    <t>COMPETENZA STIPENDI SCUOLA DELL'INFANZIA - TEMPO DETERMINATO</t>
  </si>
  <si>
    <t>AREA DIRETTIVA COMANDO GREMES (TOT. CON ONERI 6584,50 X PREVISIONE 2026 - RIMANGONO DISP.1000)</t>
  </si>
  <si>
    <t>ASSISTENZA E AGGORNAMENTO SOFTWARE GESTIONALI</t>
  </si>
  <si>
    <t>UFFICI COMUNALI: MANUTENZIONI</t>
  </si>
  <si>
    <t>SPESE D'UFFICIO: CANCELLERIA E STAMPATI</t>
  </si>
  <si>
    <t>SPESE TECNICHE DIVERSE</t>
  </si>
  <si>
    <t>MANUTENZIONE STRAORDINARIA BENI IMMOBILI</t>
  </si>
  <si>
    <t xml:space="preserve">ACQUISTO ATTREZZATURE DESTINATE AI BENI IMMOBILI COMUNALI </t>
  </si>
  <si>
    <t>MANUTENZIONE STRAORDINARIA STRADE COMUNALI</t>
  </si>
  <si>
    <t>MANUTENZIONE STRAORDINARIA IMPIANTO ILLUMINAZIONE PUBBLICA</t>
  </si>
  <si>
    <t>ACQUISTO ATTREZZATURE, HARDWARE E SOFTWARE(ANCHE AGGIORNAMENTI) PER UFFICI COMUNALI</t>
  </si>
  <si>
    <t>OPERA ADDUZIONE SEGHERIA DELLA CLOM</t>
  </si>
  <si>
    <t>MANUTENZIONE STRAORDINARIA CAMPO DA CALCIO</t>
  </si>
  <si>
    <t>RETRIBUZIONE AL PERSONALE A TEMPO INDETERMINATO OPERAI</t>
  </si>
  <si>
    <t>CONTRIBUTI OBBLIGATORI</t>
  </si>
  <si>
    <t>IRAP</t>
  </si>
  <si>
    <t>TRASFERIMENTO ALLA PAT QUOTA FONDO COVID ART. 106 DL 19/05/2020 N. 34 E SMI - UNA TANTUM</t>
  </si>
  <si>
    <t>ACQUISTO ATTREZZATURE DI CANTIERE</t>
  </si>
  <si>
    <t>CONTRIBUTO IN PARTE CORRENTE PER SPONSORIZZAZIONI</t>
  </si>
  <si>
    <t>SPESE PER LA PARTECIPAZIONE DEL PERSONALE A CORSI E CONVEGNI</t>
  </si>
  <si>
    <t>AFFIDO SERVIZIO DI PULIZIA EDIFICI COMUNALI.</t>
  </si>
  <si>
    <t>SERVIZIO DI DEPURAZIONE - RILEVANTE I.V.A.</t>
  </si>
  <si>
    <t>ORGANIZZAZIONE DI MANIFESTAZIONI ED EVENTI CULTURALI</t>
  </si>
  <si>
    <t xml:space="preserve">PROGETTI CULTURALI A CARATTERE SOVRACOMUNALE </t>
  </si>
  <si>
    <t>SPESE PER BUONI PASTO</t>
  </si>
  <si>
    <t>CONTRIBUTO PROGETTI CULTURALI SOVRACOMUNALI DA ALTRI</t>
  </si>
  <si>
    <t>contributo banca serata olimpici e istituto mocheno bando cultura</t>
  </si>
  <si>
    <t>AVANZO NON VINCOLATO</t>
  </si>
  <si>
    <t>ACQUISTO IMMOBILE</t>
  </si>
  <si>
    <t>MANUTENZIONE ATTREZZATURE DI CANTIERE</t>
  </si>
  <si>
    <t>MANUTENZIONE STRAORDINARIA EDIFICI SCOLASTICI</t>
  </si>
  <si>
    <t>TRASFERIMENTO CORRENTE PER GESTIONE ASSOCIATA ALLA COMUNITA' DI VALLE ALTA VALSUGANA BERSNTOL</t>
  </si>
  <si>
    <t>FONDO PEREQUATIVO</t>
  </si>
  <si>
    <t>BUDGET - FONDO INVESTIMENTI EX ART. 11 LP 36/93 E S.M. 2016</t>
  </si>
  <si>
    <t>SPESE DI GESTIONE SCUOLA PROV.LE: RISCALDAMENTO</t>
  </si>
  <si>
    <t>SPESE PER SCUOLE ELEMENTARI E PALESTRA COMUNALE: RISCALDAMENTO.</t>
  </si>
  <si>
    <t>SPESE RISCALDAMENTO TEATRO</t>
  </si>
  <si>
    <t>CASA PLURISERVIZI DI MALA: RISCALDAMENTO</t>
  </si>
  <si>
    <t>SPESE PER BIBLIOTECA: RISCALDAMENTO</t>
  </si>
  <si>
    <t>SPESE CENTRO DELLA SALUTE: RISCALDAMENTO</t>
  </si>
  <si>
    <t>CAMERA MORTUARIA: UTENZA RISCALDAMENTO</t>
  </si>
  <si>
    <t>SPESE  EDIFICIO OTTAGONO: RISCALDAMENTO</t>
  </si>
  <si>
    <t>UFFICI COMUNALI: RISCALDAMENTO</t>
  </si>
  <si>
    <t>UFFICI COMUNALI: UTENZE ENERGIA ELETTRICA</t>
  </si>
  <si>
    <t>SCUOLA MATERNA: UTENZA ENERGIA ELETTRICA</t>
  </si>
  <si>
    <t>SPESE PER SCUOLE ELEMENTARI E PALESTRA:  UTENZE ENERGIA ELETTRICA</t>
  </si>
  <si>
    <t>MUSEO PIETRA VIVA: UTENZA ENERGIA ELETTRICA</t>
  </si>
  <si>
    <t>CAMPO DA CALCIO UTENZE ENERGIA ELETTRICA</t>
  </si>
  <si>
    <t>CONSUMO ENERGIA ELETTRICA  E MANUTENZIONE IMPIANTO DI ILLUMINAZIONE PUBBLICA</t>
  </si>
  <si>
    <t>EDIFICIO OTTAGONO: UTENZA ENERGIA ELETTRICA</t>
  </si>
  <si>
    <t>CAPELLA MORTUARIA: UTENZA ENERGIA ELETTRICA</t>
  </si>
  <si>
    <t>EDIFICIO POLIFUNZIONALE: UTENZA ENERGIA ELETTRICA</t>
  </si>
  <si>
    <t>CENTRALE DI TELERISCALDAMENTO: ENERGIA ELETTRICA</t>
  </si>
  <si>
    <t>GESTIONE AZIENDA ELETTRICA COMUNALE. - ACQUISTO DI BENI - RILEVANTE IVA</t>
  </si>
  <si>
    <t>SPESE PER BIBLIOTECA: LUCE</t>
  </si>
  <si>
    <t>CASA PLURISERVIZI DI MALA: UTENZA LUCE</t>
  </si>
  <si>
    <t xml:space="preserve">GESTIONE A.E.C. - SERVIZIO RILEVANTE AGLI EFFETTI DELL'IVA - CENTRALE </t>
  </si>
  <si>
    <t>SPESE AUTOMEZZI: ASSICURAZIONE  E MANUTENZIONE ORDINARIA</t>
  </si>
  <si>
    <t>ASSICURAZIONI CONTRO INCENDI, FURTI E RESPONSABILITA' CIVILE</t>
  </si>
  <si>
    <t>TRIPODE</t>
  </si>
  <si>
    <t>BAGNI CIMITERO</t>
  </si>
  <si>
    <t>MANTO ERBOSO CAMPO CALCIO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</si>
</sst>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0"/>
    <numFmt numFmtId="165" formatCode="###0"/>
    <numFmt numFmtId="166" formatCode="_-* #,##0.00\ [$€-410]_-;\-* #,##0.00\ [$€-410]_-;_-* &quot;-&quot;??\ [$€-410]_-;_-@_-"/>
    <numFmt numFmtId="167" formatCode="_([$€]* #,##0.00_);_([$€]* \(#,##0.00\);_([$€]* \-??_);_(@_)"/>
  </numFmts>
  <fonts count="7" x14ac:knownFonts="1">
    <font>
      <sz val="10"/>
      <name val="Arial"/>
      <charset val="1"/>
    </font>
    <font>
      <sz val="10"/>
      <name val="Arial"/>
      <family val="2"/>
    </font>
    <font>
      <b/>
      <sz val="9"/>
      <name val="MS Shell Dlg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  <charset val="1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Alignment="0" applyProtection="0"/>
    <xf numFmtId="0" fontId="1" fillId="0" borderId="0" applyAlignment="0" applyProtection="0"/>
    <xf numFmtId="0" fontId="4" fillId="0" borderId="0" applyNumberFormat="0" applyFont="0" applyFill="0" applyBorder="0" applyAlignment="0" applyProtection="0"/>
    <xf numFmtId="0" fontId="5" fillId="0" borderId="0"/>
    <xf numFmtId="167" fontId="5" fillId="0" borderId="0" applyBorder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1" applyFont="1" applyBorder="1" applyAlignment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 applyProtection="1">
      <alignment horizontal="right" vertical="center"/>
    </xf>
    <xf numFmtId="4" fontId="2" fillId="2" borderId="1" xfId="3" applyNumberFormat="1" applyFont="1" applyFill="1" applyBorder="1" applyAlignment="1" applyProtection="1">
      <alignment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0" fillId="0" borderId="1" xfId="1" applyFont="1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0" fillId="0" borderId="1" xfId="0" applyNumberFormat="1" applyBorder="1"/>
    <xf numFmtId="4" fontId="0" fillId="0" borderId="0" xfId="0" applyNumberFormat="1"/>
    <xf numFmtId="9" fontId="0" fillId="0" borderId="0" xfId="0" applyNumberFormat="1"/>
    <xf numFmtId="0" fontId="4" fillId="0" borderId="1" xfId="1" applyFont="1" applyBorder="1" applyAlignment="1">
      <alignment horizontal="center" vertical="center"/>
    </xf>
    <xf numFmtId="165" fontId="4" fillId="0" borderId="1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4" fontId="2" fillId="2" borderId="1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vertical="center"/>
    </xf>
    <xf numFmtId="0" fontId="0" fillId="0" borderId="1" xfId="1" applyFont="1" applyBorder="1" applyAlignment="1">
      <alignment horizontal="left" vertical="center"/>
    </xf>
    <xf numFmtId="165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4" fillId="0" borderId="1" xfId="1" applyFont="1" applyBorder="1" applyAlignment="1">
      <alignment horizontal="left" vertical="center"/>
    </xf>
    <xf numFmtId="0" fontId="1" fillId="0" borderId="0" xfId="7" applyFont="1"/>
    <xf numFmtId="0" fontId="0" fillId="0" borderId="1" xfId="0" applyBorder="1"/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/>
    <xf numFmtId="0" fontId="1" fillId="5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left" vertical="center"/>
    </xf>
    <xf numFmtId="4" fontId="0" fillId="5" borderId="1" xfId="1" applyNumberFormat="1" applyFont="1" applyFill="1" applyBorder="1" applyAlignment="1" applyProtection="1">
      <alignment horizontal="right" vertical="center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/>
    </xf>
    <xf numFmtId="165" fontId="4" fillId="5" borderId="1" xfId="1" applyNumberFormat="1" applyFont="1" applyFill="1" applyBorder="1" applyAlignment="1" applyProtection="1">
      <alignment horizontal="center" vertical="center"/>
    </xf>
    <xf numFmtId="4" fontId="0" fillId="5" borderId="5" xfId="1" applyNumberFormat="1" applyFont="1" applyFill="1" applyBorder="1" applyAlignment="1" applyProtection="1">
      <alignment horizontal="right" vertical="center"/>
    </xf>
    <xf numFmtId="0" fontId="1" fillId="5" borderId="1" xfId="1" applyNumberFormat="1" applyFont="1" applyFill="1" applyBorder="1" applyAlignment="1" applyProtection="1">
      <alignment horizontal="left" vertical="center" wrapText="1"/>
    </xf>
    <xf numFmtId="4" fontId="0" fillId="0" borderId="1" xfId="0" applyNumberFormat="1" applyFill="1" applyBorder="1"/>
    <xf numFmtId="0" fontId="0" fillId="0" borderId="0" xfId="0" applyFill="1"/>
    <xf numFmtId="4" fontId="0" fillId="0" borderId="2" xfId="1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1" fillId="5" borderId="0" xfId="1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left" vertical="center"/>
    </xf>
    <xf numFmtId="4" fontId="0" fillId="5" borderId="0" xfId="1" applyNumberFormat="1" applyFont="1" applyFill="1" applyBorder="1" applyAlignment="1" applyProtection="1">
      <alignment horizontal="right" vertical="center"/>
    </xf>
    <xf numFmtId="164" fontId="1" fillId="5" borderId="0" xfId="1" applyNumberFormat="1" applyFont="1" applyFill="1" applyBorder="1" applyAlignment="1" applyProtection="1">
      <alignment horizontal="center" vertical="center"/>
    </xf>
    <xf numFmtId="165" fontId="1" fillId="5" borderId="0" xfId="1" applyNumberFormat="1" applyFont="1" applyFill="1" applyBorder="1" applyAlignment="1" applyProtection="1">
      <alignment horizontal="center" vertical="center"/>
    </xf>
    <xf numFmtId="0" fontId="1" fillId="5" borderId="0" xfId="1" applyNumberFormat="1" applyFont="1" applyFill="1" applyBorder="1" applyAlignment="1" applyProtection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4" fontId="0" fillId="5" borderId="2" xfId="1" applyNumberFormat="1" applyFont="1" applyFill="1" applyBorder="1" applyAlignment="1" applyProtection="1">
      <alignment horizontal="right" vertical="center"/>
    </xf>
    <xf numFmtId="0" fontId="0" fillId="0" borderId="2" xfId="0" applyBorder="1"/>
    <xf numFmtId="4" fontId="3" fillId="2" borderId="2" xfId="1" applyNumberFormat="1" applyFont="1" applyFill="1" applyBorder="1" applyAlignment="1" applyProtection="1">
      <alignment horizontal="right" vertical="center"/>
    </xf>
    <xf numFmtId="4" fontId="1" fillId="0" borderId="2" xfId="1" applyNumberFormat="1" applyFont="1" applyFill="1" applyBorder="1" applyAlignment="1" applyProtection="1">
      <alignment horizontal="right" vertical="center"/>
    </xf>
    <xf numFmtId="4" fontId="3" fillId="3" borderId="2" xfId="1" applyNumberFormat="1" applyFont="1" applyFill="1" applyBorder="1" applyAlignment="1" applyProtection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 applyProtection="1">
      <alignment horizontal="center" vertical="center"/>
    </xf>
    <xf numFmtId="164" fontId="2" fillId="2" borderId="4" xfId="3" applyNumberFormat="1" applyFont="1" applyFill="1" applyBorder="1" applyAlignment="1" applyProtection="1">
      <alignment horizontal="center" vertical="center"/>
    </xf>
    <xf numFmtId="164" fontId="2" fillId="2" borderId="3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 applyProtection="1">
      <alignment horizontal="right" vertical="center"/>
    </xf>
  </cellXfs>
  <cellStyles count="8">
    <cellStyle name="Collegamento ipertestuale" xfId="7" builtinId="8"/>
    <cellStyle name="Euro" xfId="6"/>
    <cellStyle name="Normal" xfId="1"/>
    <cellStyle name="Normal 2" xfId="3"/>
    <cellStyle name="Normal 3" xfId="4"/>
    <cellStyle name="Normale" xfId="0" builtinId="0"/>
    <cellStyle name="Normale 2" xfId="2"/>
    <cellStyle name="Normal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19" sqref="N19"/>
    </sheetView>
  </sheetViews>
  <sheetFormatPr defaultRowHeight="12.75" x14ac:dyDescent="0.2"/>
  <cols>
    <col min="1" max="1" width="12.42578125" customWidth="1"/>
    <col min="2" max="2" width="4" bestFit="1" customWidth="1"/>
    <col min="3" max="3" width="102.7109375" style="10" customWidth="1"/>
    <col min="4" max="4" width="4.28515625" hidden="1" customWidth="1"/>
    <col min="5" max="8" width="16.5703125" hidden="1" customWidth="1"/>
    <col min="9" max="11" width="16.5703125" customWidth="1"/>
  </cols>
  <sheetData>
    <row r="1" spans="1:13" ht="63.75" x14ac:dyDescent="0.2">
      <c r="A1" s="1" t="s">
        <v>0</v>
      </c>
      <c r="B1" s="1" t="s">
        <v>1</v>
      </c>
      <c r="C1" s="1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40" t="s">
        <v>15</v>
      </c>
      <c r="J1" s="40" t="s">
        <v>13</v>
      </c>
      <c r="K1" s="40" t="s">
        <v>16</v>
      </c>
    </row>
    <row r="2" spans="1:13" s="13" customFormat="1" x14ac:dyDescent="0.2">
      <c r="A2" s="1">
        <v>350</v>
      </c>
      <c r="B2" s="1"/>
      <c r="C2" s="26" t="s">
        <v>77</v>
      </c>
      <c r="D2" s="1"/>
      <c r="E2" s="1"/>
      <c r="F2" s="1"/>
      <c r="G2" s="1"/>
      <c r="H2" s="1"/>
      <c r="I2" s="3">
        <v>25000</v>
      </c>
      <c r="J2" s="40"/>
      <c r="K2" s="40"/>
    </row>
    <row r="3" spans="1:13" s="13" customFormat="1" x14ac:dyDescent="0.2">
      <c r="A3" s="1">
        <v>861</v>
      </c>
      <c r="B3" s="1"/>
      <c r="C3" s="26" t="s">
        <v>70</v>
      </c>
      <c r="D3" s="1"/>
      <c r="E3" s="1"/>
      <c r="F3" s="1"/>
      <c r="G3" s="1"/>
      <c r="H3" s="1"/>
      <c r="I3" s="3">
        <v>10000</v>
      </c>
      <c r="J3" s="40"/>
      <c r="K3" s="40"/>
    </row>
    <row r="4" spans="1:13" s="13" customFormat="1" x14ac:dyDescent="0.2">
      <c r="A4" s="1">
        <v>870</v>
      </c>
      <c r="B4" s="1"/>
      <c r="C4" s="32" t="s">
        <v>63</v>
      </c>
      <c r="D4" s="1"/>
      <c r="E4" s="1"/>
      <c r="F4" s="1"/>
      <c r="G4" s="1"/>
      <c r="H4" s="1"/>
      <c r="I4" s="3">
        <v>2100</v>
      </c>
      <c r="J4" s="3"/>
      <c r="K4" s="3"/>
      <c r="M4" s="13" t="s">
        <v>71</v>
      </c>
    </row>
    <row r="5" spans="1:13" s="13" customFormat="1" x14ac:dyDescent="0.2">
      <c r="A5" s="1">
        <v>990</v>
      </c>
      <c r="B5" s="30">
        <v>1</v>
      </c>
      <c r="C5" s="41" t="s">
        <v>101</v>
      </c>
      <c r="D5" s="1"/>
      <c r="E5" s="1"/>
      <c r="F5" s="1"/>
      <c r="G5" s="1"/>
      <c r="H5" s="1"/>
      <c r="I5" s="3">
        <v>54442.41</v>
      </c>
      <c r="J5" s="3">
        <v>2500</v>
      </c>
      <c r="K5" s="3">
        <v>2500</v>
      </c>
    </row>
    <row r="6" spans="1:13" s="13" customFormat="1" x14ac:dyDescent="0.2">
      <c r="A6" s="1"/>
      <c r="B6" s="30"/>
      <c r="C6" s="41"/>
      <c r="D6" s="1"/>
      <c r="E6" s="1"/>
      <c r="F6" s="1"/>
      <c r="G6" s="1"/>
      <c r="H6" s="1"/>
      <c r="I6" s="3"/>
      <c r="J6" s="3"/>
      <c r="K6" s="3"/>
    </row>
    <row r="7" spans="1:13" s="13" customFormat="1" x14ac:dyDescent="0.2">
      <c r="A7" s="1"/>
      <c r="B7" s="30"/>
      <c r="C7" s="41"/>
      <c r="D7" s="8"/>
      <c r="E7" s="8"/>
      <c r="F7" s="8"/>
      <c r="G7" s="8"/>
      <c r="H7" s="8"/>
      <c r="I7" s="3"/>
      <c r="J7" s="3"/>
      <c r="K7" s="3"/>
    </row>
    <row r="8" spans="1:13" s="13" customFormat="1" x14ac:dyDescent="0.2">
      <c r="A8" s="1"/>
      <c r="B8" s="1"/>
      <c r="C8" s="26"/>
      <c r="D8" s="1"/>
      <c r="E8" s="1"/>
      <c r="F8" s="1"/>
      <c r="G8" s="1"/>
      <c r="H8" s="1"/>
      <c r="I8" s="3"/>
      <c r="J8" s="3"/>
      <c r="K8" s="3"/>
    </row>
    <row r="9" spans="1:13" s="13" customFormat="1" x14ac:dyDescent="0.2">
      <c r="A9" s="8"/>
      <c r="B9" s="8"/>
      <c r="C9" s="32"/>
      <c r="D9" s="8"/>
      <c r="E9" s="8"/>
      <c r="F9" s="8"/>
      <c r="G9" s="8"/>
      <c r="H9" s="8"/>
      <c r="I9" s="3"/>
      <c r="J9" s="3"/>
      <c r="K9" s="3"/>
    </row>
    <row r="10" spans="1:13" s="13" customFormat="1" x14ac:dyDescent="0.2">
      <c r="A10" s="8"/>
      <c r="B10" s="8"/>
      <c r="C10" s="32"/>
      <c r="D10" s="8"/>
      <c r="E10" s="8"/>
      <c r="F10" s="8"/>
      <c r="G10" s="8"/>
      <c r="H10" s="8"/>
      <c r="I10" s="3"/>
      <c r="J10" s="3"/>
      <c r="K10" s="3"/>
    </row>
    <row r="11" spans="1:13" s="13" customFormat="1" x14ac:dyDescent="0.2">
      <c r="A11" s="23"/>
      <c r="B11" s="27"/>
      <c r="C11" s="28"/>
      <c r="D11" s="23"/>
      <c r="E11" s="27"/>
      <c r="F11" s="28"/>
      <c r="G11" s="3"/>
      <c r="H11" s="3"/>
      <c r="I11" s="3"/>
      <c r="J11" s="3"/>
      <c r="K11" s="3"/>
    </row>
    <row r="12" spans="1:13" s="13" customFormat="1" x14ac:dyDescent="0.2">
      <c r="A12" s="22"/>
      <c r="B12" s="27"/>
      <c r="C12" s="12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/>
      <c r="J12" s="3"/>
      <c r="K12" s="3"/>
    </row>
    <row r="13" spans="1:13" x14ac:dyDescent="0.2">
      <c r="A13" s="22"/>
      <c r="B13" s="2"/>
      <c r="C13" s="12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/>
      <c r="J13" s="3"/>
      <c r="K13" s="3"/>
    </row>
    <row r="14" spans="1:13" s="9" customFormat="1" ht="25.5" customHeight="1" x14ac:dyDescent="0.2">
      <c r="A14" s="75" t="s">
        <v>8</v>
      </c>
      <c r="B14" s="76"/>
      <c r="C14" s="77"/>
      <c r="D14" s="6">
        <f t="shared" ref="D14:H14" si="0">SUM(D13:D13)</f>
        <v>0</v>
      </c>
      <c r="E14" s="6">
        <f t="shared" si="0"/>
        <v>0</v>
      </c>
      <c r="F14" s="6">
        <f t="shared" si="0"/>
        <v>0</v>
      </c>
      <c r="G14" s="6">
        <f t="shared" si="0"/>
        <v>0</v>
      </c>
      <c r="H14" s="6">
        <f t="shared" si="0"/>
        <v>0</v>
      </c>
      <c r="I14" s="6">
        <f>SUM(I2:I13)</f>
        <v>91542.41</v>
      </c>
      <c r="J14" s="6">
        <f t="shared" ref="J14:K14" si="1">SUM(J2:J13)</f>
        <v>2500</v>
      </c>
      <c r="K14" s="6">
        <f t="shared" si="1"/>
        <v>2500</v>
      </c>
    </row>
    <row r="15" spans="1:13" s="13" customFormat="1" x14ac:dyDescent="0.2">
      <c r="A15" s="39">
        <v>1</v>
      </c>
      <c r="B15" s="30">
        <v>4</v>
      </c>
      <c r="C15" s="33" t="s">
        <v>72</v>
      </c>
      <c r="D15" s="29"/>
      <c r="E15" s="29"/>
      <c r="F15" s="29"/>
      <c r="G15" s="29"/>
      <c r="H15" s="29"/>
      <c r="I15" s="31">
        <v>325000</v>
      </c>
      <c r="J15" s="3"/>
      <c r="K15" s="3"/>
    </row>
    <row r="16" spans="1:13" s="13" customFormat="1" x14ac:dyDescent="0.2">
      <c r="A16" s="23">
        <v>3028</v>
      </c>
      <c r="B16" s="27"/>
      <c r="C16" s="28" t="s">
        <v>78</v>
      </c>
      <c r="D16" s="23"/>
      <c r="E16" s="27"/>
      <c r="F16" s="28"/>
      <c r="G16" s="3"/>
      <c r="H16" s="3"/>
      <c r="I16" s="3">
        <v>68000</v>
      </c>
      <c r="J16" s="3"/>
      <c r="K16" s="3"/>
    </row>
    <row r="17" spans="1:14" s="13" customFormat="1" x14ac:dyDescent="0.2">
      <c r="A17" s="1"/>
      <c r="B17" s="1"/>
      <c r="C17" s="26"/>
      <c r="D17" s="1"/>
      <c r="E17" s="1"/>
      <c r="F17" s="1"/>
      <c r="G17" s="1"/>
      <c r="H17" s="1"/>
      <c r="I17" s="3"/>
      <c r="J17" s="3"/>
      <c r="K17" s="3"/>
    </row>
    <row r="18" spans="1:14" s="13" customFormat="1" x14ac:dyDescent="0.2">
      <c r="A18" s="1"/>
      <c r="B18" s="34"/>
      <c r="C18" s="34"/>
      <c r="D18" s="34"/>
      <c r="E18" s="34"/>
      <c r="F18" s="34"/>
      <c r="G18" s="34"/>
      <c r="H18" s="34"/>
      <c r="I18" s="3"/>
      <c r="J18" s="3"/>
      <c r="K18" s="3"/>
    </row>
    <row r="19" spans="1:14" s="13" customFormat="1" x14ac:dyDescent="0.2">
      <c r="A19" s="39"/>
      <c r="B19" s="30"/>
      <c r="C19" s="33"/>
      <c r="D19" s="29"/>
      <c r="E19" s="29"/>
      <c r="F19" s="29"/>
      <c r="G19" s="29"/>
      <c r="H19" s="29"/>
      <c r="I19" s="31"/>
      <c r="J19" s="3"/>
      <c r="K19" s="3"/>
    </row>
    <row r="20" spans="1:14" s="4" customFormat="1" ht="38.25" customHeight="1" x14ac:dyDescent="0.2">
      <c r="A20" s="78" t="s">
        <v>7</v>
      </c>
      <c r="B20" s="78"/>
      <c r="C20" s="78"/>
      <c r="D20" s="5" t="e">
        <f>SUM(#REF!)</f>
        <v>#REF!</v>
      </c>
      <c r="E20" s="5" t="e">
        <f>SUM(#REF!)</f>
        <v>#REF!</v>
      </c>
      <c r="F20" s="5" t="e">
        <f>SUM(#REF!)</f>
        <v>#REF!</v>
      </c>
      <c r="G20" s="5" t="e">
        <f>SUM(#REF!)</f>
        <v>#REF!</v>
      </c>
      <c r="H20" s="5" t="e">
        <f>SUM(#REF!)</f>
        <v>#REF!</v>
      </c>
      <c r="I20" s="5">
        <f>SUM(I15:I19)</f>
        <v>393000</v>
      </c>
      <c r="J20" s="5">
        <f>SUM(J15:J19)</f>
        <v>0</v>
      </c>
      <c r="K20" s="5">
        <f>SUM(K15:K19)</f>
        <v>0</v>
      </c>
    </row>
    <row r="21" spans="1:14" s="4" customFormat="1" ht="13.5" customHeight="1" x14ac:dyDescent="0.2">
      <c r="A21" s="1"/>
      <c r="B21" s="1"/>
      <c r="C21" s="26"/>
      <c r="D21" s="5"/>
      <c r="E21" s="5"/>
      <c r="F21" s="5"/>
      <c r="G21" s="5"/>
      <c r="H21" s="5"/>
      <c r="I21" s="38"/>
      <c r="J21" s="38">
        <v>0</v>
      </c>
      <c r="K21" s="38">
        <v>0</v>
      </c>
    </row>
    <row r="22" spans="1:14" s="4" customFormat="1" ht="38.25" customHeight="1" x14ac:dyDescent="0.2">
      <c r="A22" s="72" t="s">
        <v>14</v>
      </c>
      <c r="B22" s="73"/>
      <c r="C22" s="74"/>
      <c r="D22" s="5"/>
      <c r="E22" s="5"/>
      <c r="F22" s="5"/>
      <c r="G22" s="5"/>
      <c r="H22" s="5"/>
      <c r="I22" s="5">
        <f>SUM(I21)</f>
        <v>0</v>
      </c>
      <c r="J22" s="5"/>
      <c r="K22" s="5"/>
      <c r="N22" s="42"/>
    </row>
    <row r="23" spans="1:14" s="9" customFormat="1" ht="38.25" customHeight="1" x14ac:dyDescent="0.2">
      <c r="A23" s="79" t="s">
        <v>17</v>
      </c>
      <c r="B23" s="80"/>
      <c r="C23" s="81"/>
      <c r="D23" s="7" t="e">
        <f t="shared" ref="D23:H23" si="2">D14+D20</f>
        <v>#REF!</v>
      </c>
      <c r="E23" s="7" t="e">
        <f t="shared" si="2"/>
        <v>#REF!</v>
      </c>
      <c r="F23" s="7" t="e">
        <f t="shared" si="2"/>
        <v>#REF!</v>
      </c>
      <c r="G23" s="7" t="e">
        <f t="shared" si="2"/>
        <v>#REF!</v>
      </c>
      <c r="H23" s="7" t="e">
        <f t="shared" si="2"/>
        <v>#REF!</v>
      </c>
      <c r="I23" s="7">
        <f>I14+I20+I22</f>
        <v>484542.41000000003</v>
      </c>
      <c r="J23" s="7">
        <f t="shared" ref="J23:K23" si="3">J14+J20</f>
        <v>2500</v>
      </c>
      <c r="K23" s="7">
        <f t="shared" si="3"/>
        <v>2500</v>
      </c>
    </row>
    <row r="27" spans="1:14" x14ac:dyDescent="0.2">
      <c r="H27" s="17"/>
    </row>
    <row r="28" spans="1:14" x14ac:dyDescent="0.2">
      <c r="H28" s="17"/>
    </row>
    <row r="30" spans="1:14" x14ac:dyDescent="0.2">
      <c r="I30" s="17"/>
    </row>
    <row r="33" spans="3:9" x14ac:dyDescent="0.2">
      <c r="G33" s="17"/>
      <c r="H33" s="17"/>
      <c r="I33" s="17"/>
    </row>
    <row r="35" spans="3:9" x14ac:dyDescent="0.2">
      <c r="I35" s="17"/>
    </row>
    <row r="36" spans="3:9" x14ac:dyDescent="0.2">
      <c r="C36"/>
      <c r="G36" s="18"/>
    </row>
  </sheetData>
  <mergeCells count="4">
    <mergeCell ref="A22:C22"/>
    <mergeCell ref="A14:C14"/>
    <mergeCell ref="A20:C20"/>
    <mergeCell ref="A23:C23"/>
  </mergeCells>
  <pageMargins left="0.70866141732283472" right="0.70866141732283472" top="0.74803149606299213" bottom="0.74803149606299213" header="0.31496062992125984" footer="0.31496062992125984"/>
  <pageSetup paperSize="8" scale="1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zoomScale="130" zoomScaleNormal="130" zoomScaleSheetLayoutView="145" workbookViewId="0">
      <pane xSplit="3" ySplit="1" topLeftCell="D62" activePane="bottomRight" state="frozen"/>
      <selection pane="topRight" activeCell="D1" sqref="D1"/>
      <selection pane="bottomLeft" activeCell="A2" sqref="A2"/>
      <selection pane="bottomRight" activeCell="F79" sqref="F79"/>
    </sheetView>
  </sheetViews>
  <sheetFormatPr defaultRowHeight="12.75" x14ac:dyDescent="0.2"/>
  <cols>
    <col min="1" max="1" width="12.42578125" style="13" customWidth="1"/>
    <col min="2" max="2" width="4" style="13" bestFit="1" customWidth="1"/>
    <col min="3" max="3" width="98.28515625" style="10" customWidth="1"/>
    <col min="4" max="4" width="16.5703125" style="13" customWidth="1"/>
    <col min="5" max="5" width="19" style="13" customWidth="1"/>
    <col min="6" max="6" width="18.7109375" style="55" customWidth="1"/>
    <col min="7" max="9" width="9.140625" style="13"/>
    <col min="10" max="10" width="9.85546875" style="13" bestFit="1" customWidth="1"/>
    <col min="11" max="16384" width="9.140625" style="13"/>
  </cols>
  <sheetData>
    <row r="1" spans="1:11" ht="25.5" x14ac:dyDescent="0.2">
      <c r="A1" s="8" t="s">
        <v>0</v>
      </c>
      <c r="B1" s="8" t="s">
        <v>1</v>
      </c>
      <c r="C1" s="19" t="s">
        <v>2</v>
      </c>
      <c r="D1" s="40" t="s">
        <v>15</v>
      </c>
      <c r="E1" s="66" t="s">
        <v>13</v>
      </c>
      <c r="F1" s="40" t="s">
        <v>16</v>
      </c>
      <c r="G1" s="55"/>
      <c r="H1" s="55"/>
      <c r="I1" s="55"/>
      <c r="J1" s="55"/>
      <c r="K1" s="55"/>
    </row>
    <row r="2" spans="1:11" x14ac:dyDescent="0.2">
      <c r="A2" s="40">
        <v>10</v>
      </c>
      <c r="B2" s="39">
        <v>1</v>
      </c>
      <c r="C2" s="41" t="s">
        <v>19</v>
      </c>
      <c r="D2" s="3">
        <v>3000</v>
      </c>
      <c r="E2" s="67"/>
      <c r="F2" s="3"/>
      <c r="G2" s="56"/>
      <c r="H2" s="57"/>
      <c r="I2" s="58"/>
      <c r="J2" s="59"/>
      <c r="K2" s="55"/>
    </row>
    <row r="3" spans="1:11" x14ac:dyDescent="0.2">
      <c r="A3" s="40">
        <v>10</v>
      </c>
      <c r="B3" s="39">
        <v>20</v>
      </c>
      <c r="C3" s="41" t="s">
        <v>20</v>
      </c>
      <c r="D3" s="3">
        <v>900</v>
      </c>
      <c r="E3" s="67"/>
      <c r="F3" s="3"/>
      <c r="G3" s="56"/>
      <c r="H3" s="57"/>
      <c r="I3" s="58"/>
      <c r="J3" s="59"/>
      <c r="K3" s="55"/>
    </row>
    <row r="4" spans="1:11" x14ac:dyDescent="0.2">
      <c r="A4" s="40">
        <v>10</v>
      </c>
      <c r="B4" s="39">
        <v>30</v>
      </c>
      <c r="C4" s="41" t="s">
        <v>21</v>
      </c>
      <c r="D4" s="3">
        <v>150</v>
      </c>
      <c r="E4" s="67"/>
      <c r="F4" s="3"/>
      <c r="G4" s="56"/>
      <c r="H4" s="57"/>
      <c r="I4" s="58"/>
      <c r="J4" s="59"/>
      <c r="K4" s="55"/>
    </row>
    <row r="5" spans="1:11" x14ac:dyDescent="0.2">
      <c r="A5" s="44">
        <v>10</v>
      </c>
      <c r="B5" s="47">
        <v>40</v>
      </c>
      <c r="C5" s="45" t="s">
        <v>22</v>
      </c>
      <c r="D5" s="46">
        <v>600</v>
      </c>
      <c r="E5" s="67"/>
      <c r="F5" s="3"/>
      <c r="G5" s="60"/>
      <c r="H5" s="60"/>
      <c r="I5" s="61"/>
      <c r="J5" s="62"/>
      <c r="K5" s="55"/>
    </row>
    <row r="6" spans="1:11" x14ac:dyDescent="0.2">
      <c r="A6" s="44">
        <v>30</v>
      </c>
      <c r="B6" s="47">
        <v>1</v>
      </c>
      <c r="C6" s="41" t="s">
        <v>23</v>
      </c>
      <c r="D6" s="46">
        <v>3500</v>
      </c>
      <c r="E6" s="67"/>
      <c r="F6" s="3"/>
      <c r="G6" s="60"/>
      <c r="H6" s="60"/>
      <c r="I6" s="58"/>
      <c r="J6" s="62"/>
      <c r="K6" s="55"/>
    </row>
    <row r="7" spans="1:11" x14ac:dyDescent="0.2">
      <c r="A7" s="40">
        <v>30</v>
      </c>
      <c r="B7" s="39">
        <v>20</v>
      </c>
      <c r="C7" s="41" t="s">
        <v>24</v>
      </c>
      <c r="D7" s="46">
        <v>1000</v>
      </c>
      <c r="E7" s="67"/>
      <c r="F7" s="3"/>
      <c r="G7" s="56"/>
      <c r="H7" s="57"/>
      <c r="I7" s="58"/>
      <c r="J7" s="62"/>
      <c r="K7" s="55"/>
    </row>
    <row r="8" spans="1:11" x14ac:dyDescent="0.2">
      <c r="A8" s="40">
        <v>30</v>
      </c>
      <c r="B8" s="39">
        <v>30</v>
      </c>
      <c r="C8" s="41" t="s">
        <v>25</v>
      </c>
      <c r="D8" s="46">
        <v>1300</v>
      </c>
      <c r="E8" s="67"/>
      <c r="F8" s="3"/>
      <c r="G8" s="56"/>
      <c r="H8" s="57"/>
      <c r="I8" s="58"/>
      <c r="J8" s="62"/>
      <c r="K8" s="55"/>
    </row>
    <row r="9" spans="1:11" x14ac:dyDescent="0.2">
      <c r="A9" s="44">
        <v>30</v>
      </c>
      <c r="B9" s="47">
        <v>40</v>
      </c>
      <c r="C9" s="45" t="s">
        <v>26</v>
      </c>
      <c r="D9" s="46">
        <v>300</v>
      </c>
      <c r="E9" s="67"/>
      <c r="F9" s="3"/>
      <c r="G9" s="60"/>
      <c r="H9" s="60"/>
      <c r="I9" s="61"/>
      <c r="J9" s="62"/>
      <c r="K9" s="55"/>
    </row>
    <row r="10" spans="1:11" x14ac:dyDescent="0.2">
      <c r="A10" s="44">
        <v>20</v>
      </c>
      <c r="B10" s="47">
        <v>1</v>
      </c>
      <c r="C10" s="41" t="s">
        <v>27</v>
      </c>
      <c r="D10" s="46">
        <v>2000</v>
      </c>
      <c r="E10" s="67"/>
      <c r="F10" s="3"/>
      <c r="G10" s="60"/>
      <c r="H10" s="60"/>
      <c r="I10" s="58"/>
      <c r="J10" s="62"/>
      <c r="K10" s="55"/>
    </row>
    <row r="11" spans="1:11" x14ac:dyDescent="0.2">
      <c r="A11" s="40">
        <v>20</v>
      </c>
      <c r="B11" s="39">
        <v>20</v>
      </c>
      <c r="C11" s="41" t="s">
        <v>28</v>
      </c>
      <c r="D11" s="46">
        <v>600</v>
      </c>
      <c r="E11" s="67"/>
      <c r="F11" s="3"/>
      <c r="G11" s="56"/>
      <c r="H11" s="57"/>
      <c r="I11" s="58"/>
      <c r="J11" s="62"/>
      <c r="K11" s="55"/>
    </row>
    <row r="12" spans="1:11" x14ac:dyDescent="0.2">
      <c r="A12" s="40">
        <v>20</v>
      </c>
      <c r="B12" s="39">
        <v>30</v>
      </c>
      <c r="C12" s="41" t="s">
        <v>29</v>
      </c>
      <c r="D12" s="46">
        <v>150</v>
      </c>
      <c r="E12" s="67"/>
      <c r="F12" s="3"/>
      <c r="G12" s="56"/>
      <c r="H12" s="57"/>
      <c r="I12" s="58"/>
      <c r="J12" s="62"/>
      <c r="K12" s="55"/>
    </row>
    <row r="13" spans="1:11" x14ac:dyDescent="0.2">
      <c r="A13" s="44">
        <v>20</v>
      </c>
      <c r="B13" s="47">
        <v>40</v>
      </c>
      <c r="C13" s="45" t="s">
        <v>30</v>
      </c>
      <c r="D13" s="46">
        <v>250</v>
      </c>
      <c r="E13" s="67"/>
      <c r="F13" s="3"/>
      <c r="G13" s="60"/>
      <c r="H13" s="60"/>
      <c r="I13" s="61"/>
      <c r="J13" s="62"/>
      <c r="K13" s="55"/>
    </row>
    <row r="14" spans="1:11" x14ac:dyDescent="0.2">
      <c r="A14" s="44">
        <v>60</v>
      </c>
      <c r="B14" s="47">
        <v>1</v>
      </c>
      <c r="C14" s="45" t="s">
        <v>58</v>
      </c>
      <c r="D14" s="46">
        <v>-5000</v>
      </c>
      <c r="E14" s="67"/>
      <c r="F14" s="3"/>
      <c r="G14" s="60"/>
      <c r="H14" s="60"/>
      <c r="I14" s="61"/>
      <c r="J14" s="62"/>
      <c r="K14" s="55"/>
    </row>
    <row r="15" spans="1:11" x14ac:dyDescent="0.2">
      <c r="A15" s="44">
        <v>60</v>
      </c>
      <c r="B15" s="47">
        <v>20</v>
      </c>
      <c r="C15" s="45" t="s">
        <v>59</v>
      </c>
      <c r="D15" s="46">
        <v>-5000</v>
      </c>
      <c r="E15" s="67"/>
      <c r="F15" s="3"/>
      <c r="G15" s="60"/>
      <c r="H15" s="60"/>
      <c r="I15" s="61"/>
      <c r="J15" s="62"/>
      <c r="K15" s="55"/>
    </row>
    <row r="16" spans="1:11" x14ac:dyDescent="0.2">
      <c r="A16" s="44">
        <v>60</v>
      </c>
      <c r="B16" s="47">
        <v>40</v>
      </c>
      <c r="C16" s="45" t="s">
        <v>60</v>
      </c>
      <c r="D16" s="46">
        <v>-1500</v>
      </c>
      <c r="E16" s="67"/>
      <c r="F16" s="3"/>
      <c r="G16" s="60"/>
      <c r="H16" s="60"/>
      <c r="I16" s="61"/>
      <c r="J16" s="62"/>
      <c r="K16" s="55"/>
    </row>
    <row r="17" spans="1:11" x14ac:dyDescent="0.2">
      <c r="A17" s="44">
        <v>80</v>
      </c>
      <c r="B17" s="47">
        <v>1</v>
      </c>
      <c r="C17" s="41" t="s">
        <v>31</v>
      </c>
      <c r="D17" s="46">
        <v>1300</v>
      </c>
      <c r="E17" s="67"/>
      <c r="F17" s="3"/>
      <c r="G17" s="60"/>
      <c r="H17" s="60"/>
      <c r="I17" s="58"/>
      <c r="J17" s="62"/>
      <c r="K17" s="55"/>
    </row>
    <row r="18" spans="1:11" x14ac:dyDescent="0.2">
      <c r="A18" s="40">
        <v>80</v>
      </c>
      <c r="B18" s="39">
        <v>20</v>
      </c>
      <c r="C18" s="41" t="s">
        <v>32</v>
      </c>
      <c r="D18" s="46">
        <v>400</v>
      </c>
      <c r="E18" s="67"/>
      <c r="F18" s="3"/>
      <c r="G18" s="56"/>
      <c r="H18" s="57"/>
      <c r="I18" s="58"/>
      <c r="J18" s="62"/>
      <c r="K18" s="55"/>
    </row>
    <row r="19" spans="1:11" x14ac:dyDescent="0.2">
      <c r="A19" s="40">
        <v>80</v>
      </c>
      <c r="B19" s="39">
        <v>30</v>
      </c>
      <c r="C19" s="41" t="s">
        <v>33</v>
      </c>
      <c r="D19" s="46">
        <v>50</v>
      </c>
      <c r="E19" s="67"/>
      <c r="F19" s="3"/>
      <c r="G19" s="56"/>
      <c r="H19" s="57"/>
      <c r="I19" s="58"/>
      <c r="J19" s="62"/>
      <c r="K19" s="55"/>
    </row>
    <row r="20" spans="1:11" x14ac:dyDescent="0.2">
      <c r="A20" s="44">
        <v>80</v>
      </c>
      <c r="B20" s="47">
        <v>40</v>
      </c>
      <c r="C20" s="45" t="s">
        <v>34</v>
      </c>
      <c r="D20" s="46">
        <v>50</v>
      </c>
      <c r="E20" s="67"/>
      <c r="F20" s="3"/>
      <c r="G20" s="60"/>
      <c r="H20" s="60"/>
      <c r="I20" s="61"/>
      <c r="J20" s="62"/>
      <c r="K20" s="55"/>
    </row>
    <row r="21" spans="1:11" x14ac:dyDescent="0.2">
      <c r="A21" s="44">
        <v>40</v>
      </c>
      <c r="B21" s="47">
        <v>1</v>
      </c>
      <c r="C21" s="41" t="s">
        <v>44</v>
      </c>
      <c r="D21" s="46">
        <v>3500</v>
      </c>
      <c r="E21" s="67"/>
      <c r="F21" s="3"/>
      <c r="G21" s="60"/>
      <c r="H21" s="60"/>
      <c r="I21" s="58"/>
      <c r="J21" s="62"/>
      <c r="K21" s="55"/>
    </row>
    <row r="22" spans="1:11" x14ac:dyDescent="0.2">
      <c r="A22" s="44">
        <v>40</v>
      </c>
      <c r="B22" s="47">
        <v>10</v>
      </c>
      <c r="C22" s="41" t="s">
        <v>45</v>
      </c>
      <c r="D22" s="50">
        <v>500</v>
      </c>
      <c r="E22" s="67"/>
      <c r="F22" s="3"/>
      <c r="G22" s="60"/>
      <c r="H22" s="60"/>
      <c r="I22" s="58"/>
      <c r="J22" s="62"/>
      <c r="K22" s="55"/>
    </row>
    <row r="23" spans="1:11" x14ac:dyDescent="0.2">
      <c r="A23" s="40">
        <v>40</v>
      </c>
      <c r="B23" s="39">
        <v>20</v>
      </c>
      <c r="C23" s="41" t="s">
        <v>35</v>
      </c>
      <c r="D23" s="46">
        <v>1200</v>
      </c>
      <c r="E23" s="67"/>
      <c r="F23" s="3"/>
      <c r="G23" s="56"/>
      <c r="H23" s="57"/>
      <c r="I23" s="58"/>
      <c r="J23" s="62"/>
      <c r="K23" s="55"/>
    </row>
    <row r="24" spans="1:11" x14ac:dyDescent="0.2">
      <c r="A24" s="40">
        <v>40</v>
      </c>
      <c r="B24" s="39">
        <v>30</v>
      </c>
      <c r="C24" s="41" t="s">
        <v>36</v>
      </c>
      <c r="D24" s="46">
        <v>2000</v>
      </c>
      <c r="E24" s="67"/>
      <c r="F24" s="3"/>
      <c r="G24" s="56"/>
      <c r="H24" s="57"/>
      <c r="I24" s="58"/>
      <c r="J24" s="62"/>
      <c r="K24" s="55"/>
    </row>
    <row r="25" spans="1:11" x14ac:dyDescent="0.2">
      <c r="A25" s="44">
        <v>40</v>
      </c>
      <c r="B25" s="47">
        <v>40</v>
      </c>
      <c r="C25" s="45" t="s">
        <v>37</v>
      </c>
      <c r="D25" s="46">
        <v>350</v>
      </c>
      <c r="E25" s="67"/>
      <c r="F25" s="3"/>
      <c r="G25" s="60"/>
      <c r="H25" s="60"/>
      <c r="I25" s="61"/>
      <c r="J25" s="62"/>
      <c r="K25" s="55"/>
    </row>
    <row r="26" spans="1:11" x14ac:dyDescent="0.2">
      <c r="A26" s="44">
        <v>90</v>
      </c>
      <c r="B26" s="47">
        <v>1</v>
      </c>
      <c r="C26" s="41" t="s">
        <v>38</v>
      </c>
      <c r="D26" s="46">
        <v>1200</v>
      </c>
      <c r="E26" s="67"/>
      <c r="F26" s="3"/>
      <c r="G26" s="60"/>
      <c r="H26" s="60"/>
      <c r="I26" s="58"/>
      <c r="J26" s="62"/>
      <c r="K26" s="55"/>
    </row>
    <row r="27" spans="1:11" x14ac:dyDescent="0.2">
      <c r="A27" s="40">
        <v>90</v>
      </c>
      <c r="B27" s="39">
        <v>20</v>
      </c>
      <c r="C27" s="41" t="s">
        <v>39</v>
      </c>
      <c r="D27" s="46">
        <v>400</v>
      </c>
      <c r="E27" s="67"/>
      <c r="F27" s="3"/>
      <c r="G27" s="56"/>
      <c r="H27" s="57"/>
      <c r="I27" s="58"/>
      <c r="J27" s="62"/>
      <c r="K27" s="55"/>
    </row>
    <row r="28" spans="1:11" x14ac:dyDescent="0.2">
      <c r="A28" s="44">
        <v>90</v>
      </c>
      <c r="B28" s="47">
        <v>40</v>
      </c>
      <c r="C28" s="45" t="s">
        <v>40</v>
      </c>
      <c r="D28" s="46">
        <v>150</v>
      </c>
      <c r="E28" s="67"/>
      <c r="F28" s="3"/>
      <c r="G28" s="60"/>
      <c r="H28" s="60"/>
      <c r="I28" s="61"/>
      <c r="J28" s="62"/>
      <c r="K28" s="55"/>
    </row>
    <row r="29" spans="1:11" x14ac:dyDescent="0.2">
      <c r="A29" s="44">
        <v>100</v>
      </c>
      <c r="B29" s="47">
        <v>1</v>
      </c>
      <c r="C29" s="41" t="s">
        <v>41</v>
      </c>
      <c r="D29" s="46">
        <v>1900</v>
      </c>
      <c r="E29" s="67"/>
      <c r="F29" s="3"/>
      <c r="G29" s="60"/>
      <c r="H29" s="60"/>
      <c r="I29" s="58"/>
      <c r="J29" s="62"/>
      <c r="K29" s="55"/>
    </row>
    <row r="30" spans="1:11" x14ac:dyDescent="0.2">
      <c r="A30" s="40">
        <v>100</v>
      </c>
      <c r="B30" s="39">
        <v>20</v>
      </c>
      <c r="C30" s="41" t="s">
        <v>42</v>
      </c>
      <c r="D30" s="46">
        <v>550</v>
      </c>
      <c r="E30" s="67"/>
      <c r="F30" s="3"/>
      <c r="G30" s="56"/>
      <c r="H30" s="57"/>
      <c r="I30" s="58"/>
      <c r="J30" s="62"/>
      <c r="K30" s="55"/>
    </row>
    <row r="31" spans="1:11" x14ac:dyDescent="0.2">
      <c r="A31" s="40">
        <v>100</v>
      </c>
      <c r="B31" s="39">
        <v>30</v>
      </c>
      <c r="C31" s="41" t="s">
        <v>43</v>
      </c>
      <c r="D31" s="46">
        <v>100</v>
      </c>
      <c r="E31" s="67"/>
      <c r="F31" s="3"/>
      <c r="G31" s="56"/>
      <c r="H31" s="57"/>
      <c r="I31" s="58"/>
      <c r="J31" s="62"/>
      <c r="K31" s="55"/>
    </row>
    <row r="32" spans="1:11" x14ac:dyDescent="0.2">
      <c r="A32" s="40">
        <v>100</v>
      </c>
      <c r="B32" s="39">
        <v>40</v>
      </c>
      <c r="C32" s="41" t="s">
        <v>60</v>
      </c>
      <c r="D32" s="46">
        <v>-500</v>
      </c>
      <c r="E32" s="67"/>
      <c r="F32" s="3"/>
      <c r="G32" s="56"/>
      <c r="H32" s="57"/>
      <c r="I32" s="58"/>
      <c r="J32" s="62"/>
      <c r="K32" s="55"/>
    </row>
    <row r="33" spans="1:11" x14ac:dyDescent="0.2">
      <c r="A33" s="8">
        <v>165</v>
      </c>
      <c r="B33" s="8"/>
      <c r="C33" s="41" t="s">
        <v>18</v>
      </c>
      <c r="D33" s="3">
        <v>1300</v>
      </c>
      <c r="E33" s="67"/>
      <c r="F33" s="3"/>
      <c r="G33" s="56"/>
      <c r="H33" s="56"/>
      <c r="I33" s="58"/>
      <c r="J33" s="59"/>
      <c r="K33" s="55"/>
    </row>
    <row r="34" spans="1:11" x14ac:dyDescent="0.2">
      <c r="A34" s="8">
        <v>251</v>
      </c>
      <c r="B34" s="8"/>
      <c r="C34" s="41" t="s">
        <v>65</v>
      </c>
      <c r="D34" s="3">
        <v>2500</v>
      </c>
      <c r="E34" s="67">
        <v>2500</v>
      </c>
      <c r="F34" s="3">
        <v>2500</v>
      </c>
      <c r="G34" s="56"/>
      <c r="H34" s="56"/>
      <c r="I34" s="58"/>
      <c r="J34" s="59"/>
      <c r="K34" s="55"/>
    </row>
    <row r="35" spans="1:11" x14ac:dyDescent="0.2">
      <c r="A35" s="8">
        <v>300</v>
      </c>
      <c r="B35" s="8"/>
      <c r="C35" s="41" t="s">
        <v>47</v>
      </c>
      <c r="D35" s="3">
        <v>2000</v>
      </c>
      <c r="E35" s="67"/>
      <c r="F35" s="3"/>
      <c r="G35" s="56"/>
      <c r="H35" s="56"/>
      <c r="I35" s="58"/>
      <c r="J35" s="59"/>
      <c r="K35" s="55"/>
    </row>
    <row r="36" spans="1:11" x14ac:dyDescent="0.2">
      <c r="A36" s="8">
        <v>350</v>
      </c>
      <c r="B36" s="8"/>
      <c r="C36" s="41" t="s">
        <v>64</v>
      </c>
      <c r="D36" s="3">
        <v>500</v>
      </c>
      <c r="E36" s="67"/>
      <c r="F36" s="3"/>
      <c r="G36" s="56"/>
      <c r="H36" s="56"/>
      <c r="I36" s="58"/>
      <c r="J36" s="59"/>
      <c r="K36" s="55"/>
    </row>
    <row r="37" spans="1:11" x14ac:dyDescent="0.2">
      <c r="A37" s="8">
        <v>488</v>
      </c>
      <c r="B37" s="8"/>
      <c r="C37" s="41" t="s">
        <v>87</v>
      </c>
      <c r="D37" s="3">
        <v>2000</v>
      </c>
      <c r="E37" s="67"/>
      <c r="F37" s="3"/>
      <c r="G37" s="56"/>
      <c r="H37" s="56"/>
      <c r="I37" s="58"/>
      <c r="J37" s="59"/>
      <c r="K37" s="55"/>
    </row>
    <row r="38" spans="1:11" x14ac:dyDescent="0.2">
      <c r="A38" s="8">
        <v>490</v>
      </c>
      <c r="B38" s="8"/>
      <c r="C38" s="41" t="s">
        <v>48</v>
      </c>
      <c r="D38" s="3">
        <v>1000</v>
      </c>
      <c r="E38" s="67"/>
      <c r="F38" s="3"/>
      <c r="G38" s="56"/>
      <c r="H38" s="56"/>
      <c r="I38" s="58"/>
      <c r="J38" s="59"/>
      <c r="K38" s="55"/>
    </row>
    <row r="39" spans="1:11" x14ac:dyDescent="0.2">
      <c r="A39" s="8">
        <v>491</v>
      </c>
      <c r="B39" s="8"/>
      <c r="C39" s="41" t="s">
        <v>88</v>
      </c>
      <c r="D39" s="3">
        <v>3500</v>
      </c>
      <c r="E39" s="67"/>
      <c r="F39" s="3"/>
      <c r="G39" s="56"/>
      <c r="H39" s="56"/>
      <c r="I39" s="58"/>
      <c r="J39" s="59"/>
      <c r="K39" s="55"/>
    </row>
    <row r="40" spans="1:11" x14ac:dyDescent="0.2">
      <c r="A40" s="8">
        <v>520</v>
      </c>
      <c r="B40" s="8"/>
      <c r="C40" s="41" t="s">
        <v>49</v>
      </c>
      <c r="D40" s="3">
        <v>500</v>
      </c>
      <c r="E40" s="67"/>
      <c r="F40" s="3"/>
      <c r="G40" s="56"/>
      <c r="H40" s="56"/>
      <c r="I40" s="58"/>
      <c r="J40" s="59"/>
      <c r="K40" s="55"/>
    </row>
    <row r="41" spans="1:11" x14ac:dyDescent="0.2">
      <c r="A41" s="8">
        <v>570</v>
      </c>
      <c r="B41" s="8"/>
      <c r="C41" s="41" t="s">
        <v>86</v>
      </c>
      <c r="D41" s="3">
        <v>1000</v>
      </c>
      <c r="E41" s="67"/>
      <c r="F41" s="3"/>
      <c r="G41" s="56"/>
      <c r="H41" s="56"/>
      <c r="I41" s="58"/>
      <c r="J41" s="59"/>
      <c r="K41" s="55"/>
    </row>
    <row r="42" spans="1:11" x14ac:dyDescent="0.2">
      <c r="A42" s="8">
        <v>572</v>
      </c>
      <c r="B42" s="8"/>
      <c r="C42" s="41" t="s">
        <v>94</v>
      </c>
      <c r="D42" s="3">
        <v>1700</v>
      </c>
      <c r="E42" s="67"/>
      <c r="F42" s="3"/>
      <c r="G42" s="56"/>
      <c r="H42" s="56"/>
      <c r="I42" s="58"/>
      <c r="J42" s="59"/>
      <c r="K42" s="55"/>
    </row>
    <row r="43" spans="1:11" x14ac:dyDescent="0.2">
      <c r="A43" s="8">
        <v>790</v>
      </c>
      <c r="B43" s="8"/>
      <c r="C43" s="41" t="s">
        <v>103</v>
      </c>
      <c r="D43" s="3">
        <v>10000</v>
      </c>
      <c r="E43" s="67"/>
      <c r="F43" s="3"/>
      <c r="G43" s="56"/>
      <c r="H43" s="56"/>
      <c r="I43" s="58"/>
      <c r="J43" s="59"/>
      <c r="K43" s="55"/>
    </row>
    <row r="44" spans="1:11" ht="25.5" x14ac:dyDescent="0.2">
      <c r="A44" s="48">
        <v>803</v>
      </c>
      <c r="B44" s="49">
        <v>1</v>
      </c>
      <c r="C44" s="51" t="s">
        <v>46</v>
      </c>
      <c r="D44" s="46">
        <v>6000</v>
      </c>
      <c r="E44" s="67"/>
      <c r="F44" s="3"/>
      <c r="G44" s="63"/>
      <c r="H44" s="64"/>
      <c r="I44" s="65"/>
      <c r="J44" s="62"/>
      <c r="K44" s="55"/>
    </row>
    <row r="45" spans="1:11" x14ac:dyDescent="0.2">
      <c r="A45" s="21">
        <v>934</v>
      </c>
      <c r="B45" s="20"/>
      <c r="C45" s="41" t="s">
        <v>76</v>
      </c>
      <c r="D45" s="3">
        <v>-15000</v>
      </c>
      <c r="E45" s="54"/>
      <c r="F45" s="3"/>
      <c r="G45" s="55"/>
      <c r="H45" s="55"/>
      <c r="I45" s="55"/>
      <c r="J45" s="55"/>
      <c r="K45" s="55"/>
    </row>
    <row r="46" spans="1:11" x14ac:dyDescent="0.2">
      <c r="A46" s="21">
        <v>1120</v>
      </c>
      <c r="B46" s="20"/>
      <c r="C46" s="41" t="s">
        <v>79</v>
      </c>
      <c r="D46" s="3">
        <v>1000</v>
      </c>
      <c r="E46" s="54"/>
      <c r="F46" s="3"/>
      <c r="G46" s="55"/>
      <c r="H46" s="55"/>
      <c r="I46" s="55"/>
      <c r="J46" s="55"/>
      <c r="K46" s="55"/>
    </row>
    <row r="47" spans="1:11" x14ac:dyDescent="0.2">
      <c r="A47" s="21">
        <v>1122</v>
      </c>
      <c r="B47" s="20"/>
      <c r="C47" s="41" t="s">
        <v>89</v>
      </c>
      <c r="D47" s="3">
        <v>1600</v>
      </c>
      <c r="E47" s="54"/>
      <c r="F47" s="3"/>
      <c r="G47" s="55"/>
      <c r="H47" s="55"/>
      <c r="I47" s="55"/>
      <c r="J47" s="55"/>
      <c r="K47" s="55"/>
    </row>
    <row r="48" spans="1:11" x14ac:dyDescent="0.2">
      <c r="A48" s="21">
        <v>1200</v>
      </c>
      <c r="B48" s="20"/>
      <c r="C48" s="41" t="s">
        <v>80</v>
      </c>
      <c r="D48" s="3">
        <v>1000</v>
      </c>
      <c r="E48" s="54"/>
      <c r="F48" s="3"/>
      <c r="G48" s="55"/>
      <c r="H48" s="55"/>
      <c r="I48" s="55"/>
      <c r="J48" s="55"/>
      <c r="K48" s="55"/>
    </row>
    <row r="49" spans="1:11" x14ac:dyDescent="0.2">
      <c r="A49" s="21">
        <v>1202</v>
      </c>
      <c r="B49" s="20"/>
      <c r="C49" s="41" t="s">
        <v>90</v>
      </c>
      <c r="D49" s="3">
        <v>1000</v>
      </c>
      <c r="E49" s="54"/>
      <c r="F49" s="3"/>
      <c r="G49" s="55"/>
      <c r="H49" s="55"/>
      <c r="I49" s="55"/>
      <c r="J49" s="55"/>
      <c r="K49" s="55"/>
    </row>
    <row r="50" spans="1:11" x14ac:dyDescent="0.2">
      <c r="A50" s="21">
        <v>1231</v>
      </c>
      <c r="B50" s="20"/>
      <c r="C50" s="41" t="s">
        <v>91</v>
      </c>
      <c r="D50" s="3">
        <v>5000</v>
      </c>
      <c r="E50" s="54"/>
      <c r="F50" s="3"/>
      <c r="G50" s="55"/>
      <c r="H50" s="55"/>
      <c r="I50" s="55"/>
      <c r="J50" s="55"/>
      <c r="K50" s="55"/>
    </row>
    <row r="51" spans="1:11" x14ac:dyDescent="0.2">
      <c r="A51" s="21">
        <v>1232</v>
      </c>
      <c r="B51" s="20"/>
      <c r="C51" s="41" t="s">
        <v>100</v>
      </c>
      <c r="D51" s="3">
        <v>2500</v>
      </c>
      <c r="E51" s="54"/>
      <c r="F51" s="3"/>
      <c r="G51" s="55"/>
      <c r="H51" s="55"/>
      <c r="I51" s="55"/>
      <c r="J51" s="55"/>
      <c r="K51" s="55"/>
    </row>
    <row r="52" spans="1:11" x14ac:dyDescent="0.2">
      <c r="A52" s="21">
        <v>1233</v>
      </c>
      <c r="B52" s="20"/>
      <c r="C52" s="41" t="s">
        <v>81</v>
      </c>
      <c r="D52" s="3">
        <v>700</v>
      </c>
      <c r="E52" s="54"/>
      <c r="F52" s="3"/>
      <c r="G52" s="55"/>
      <c r="H52" s="55"/>
      <c r="I52" s="55"/>
      <c r="J52" s="55"/>
      <c r="K52" s="55"/>
    </row>
    <row r="53" spans="1:11" x14ac:dyDescent="0.2">
      <c r="A53" s="21">
        <v>1236</v>
      </c>
      <c r="B53" s="20"/>
      <c r="C53" s="41" t="s">
        <v>82</v>
      </c>
      <c r="D53" s="3">
        <v>1000</v>
      </c>
      <c r="E53" s="54"/>
      <c r="F53" s="3"/>
      <c r="G53" s="55"/>
      <c r="H53" s="55"/>
      <c r="I53" s="55"/>
      <c r="J53" s="55"/>
      <c r="K53" s="55"/>
    </row>
    <row r="54" spans="1:11" x14ac:dyDescent="0.2">
      <c r="A54" s="21">
        <v>1320</v>
      </c>
      <c r="B54" s="20"/>
      <c r="C54" s="41" t="s">
        <v>83</v>
      </c>
      <c r="D54" s="3">
        <v>700</v>
      </c>
      <c r="E54" s="54"/>
      <c r="F54" s="3"/>
      <c r="G54" s="55"/>
      <c r="H54" s="55"/>
      <c r="I54" s="55"/>
      <c r="J54" s="55"/>
      <c r="K54" s="55"/>
    </row>
    <row r="55" spans="1:11" x14ac:dyDescent="0.2">
      <c r="A55" s="21">
        <v>1322</v>
      </c>
      <c r="B55" s="20"/>
      <c r="C55" s="41" t="s">
        <v>99</v>
      </c>
      <c r="D55" s="3">
        <v>600</v>
      </c>
      <c r="E55" s="54"/>
      <c r="F55" s="3"/>
      <c r="G55" s="55"/>
      <c r="H55" s="55"/>
      <c r="I55" s="55"/>
      <c r="J55" s="55"/>
      <c r="K55" s="55"/>
    </row>
    <row r="56" spans="1:11" x14ac:dyDescent="0.2">
      <c r="A56" s="48">
        <v>1391</v>
      </c>
      <c r="B56" s="49"/>
      <c r="C56" s="51" t="s">
        <v>67</v>
      </c>
      <c r="D56" s="46">
        <v>45000</v>
      </c>
      <c r="E56" s="67"/>
      <c r="F56" s="3"/>
      <c r="G56" s="63"/>
      <c r="H56" s="64"/>
      <c r="I56" s="65"/>
      <c r="J56" s="62"/>
      <c r="K56" s="55"/>
    </row>
    <row r="57" spans="1:11" x14ac:dyDescent="0.2">
      <c r="A57" s="48">
        <v>1540</v>
      </c>
      <c r="B57" s="49"/>
      <c r="C57" s="51" t="s">
        <v>84</v>
      </c>
      <c r="D57" s="46">
        <v>1200</v>
      </c>
      <c r="E57" s="67"/>
      <c r="F57" s="3"/>
      <c r="G57" s="63"/>
      <c r="H57" s="64"/>
      <c r="I57" s="65"/>
      <c r="J57" s="62"/>
      <c r="K57" s="55"/>
    </row>
    <row r="58" spans="1:11" x14ac:dyDescent="0.2">
      <c r="A58" s="48">
        <v>1542</v>
      </c>
      <c r="B58" s="49"/>
      <c r="C58" s="51" t="s">
        <v>96</v>
      </c>
      <c r="D58" s="46">
        <v>1600</v>
      </c>
      <c r="E58" s="67"/>
      <c r="F58" s="3"/>
      <c r="G58" s="63"/>
      <c r="H58" s="64"/>
      <c r="I58" s="65"/>
      <c r="J58" s="62"/>
      <c r="K58" s="55"/>
    </row>
    <row r="59" spans="1:11" x14ac:dyDescent="0.2">
      <c r="A59" s="48">
        <v>1591</v>
      </c>
      <c r="B59" s="49"/>
      <c r="C59" s="51" t="s">
        <v>95</v>
      </c>
      <c r="D59" s="46">
        <v>600</v>
      </c>
      <c r="E59" s="67"/>
      <c r="F59" s="3"/>
      <c r="G59" s="63"/>
      <c r="H59" s="64"/>
      <c r="I59" s="65"/>
      <c r="J59" s="62"/>
      <c r="K59" s="55"/>
    </row>
    <row r="60" spans="1:11" x14ac:dyDescent="0.2">
      <c r="A60" s="48">
        <v>1592</v>
      </c>
      <c r="B60" s="49"/>
      <c r="C60" s="51" t="s">
        <v>85</v>
      </c>
      <c r="D60" s="46">
        <v>300</v>
      </c>
      <c r="E60" s="67"/>
      <c r="F60" s="3"/>
      <c r="G60" s="63"/>
      <c r="H60" s="64"/>
      <c r="I60" s="65"/>
      <c r="J60" s="62"/>
      <c r="K60" s="55"/>
    </row>
    <row r="61" spans="1:11" x14ac:dyDescent="0.2">
      <c r="A61" s="48">
        <v>2004</v>
      </c>
      <c r="B61" s="49"/>
      <c r="C61" s="51" t="s">
        <v>92</v>
      </c>
      <c r="D61" s="46">
        <v>500</v>
      </c>
      <c r="E61" s="67"/>
      <c r="F61" s="3"/>
      <c r="G61" s="63"/>
      <c r="H61" s="64"/>
      <c r="I61" s="65"/>
      <c r="J61" s="62"/>
      <c r="K61" s="55"/>
    </row>
    <row r="62" spans="1:11" x14ac:dyDescent="0.2">
      <c r="A62" s="48">
        <v>2171</v>
      </c>
      <c r="B62" s="49"/>
      <c r="C62" s="51" t="s">
        <v>69</v>
      </c>
      <c r="D62" s="46">
        <v>5000</v>
      </c>
      <c r="E62" s="67"/>
      <c r="F62" s="3"/>
      <c r="G62" s="63"/>
      <c r="H62" s="64"/>
      <c r="I62" s="65"/>
      <c r="J62" s="62"/>
      <c r="K62" s="55"/>
    </row>
    <row r="63" spans="1:11" x14ac:dyDescent="0.2">
      <c r="A63" s="48">
        <v>2241</v>
      </c>
      <c r="B63" s="49"/>
      <c r="C63" s="51" t="s">
        <v>102</v>
      </c>
      <c r="D63" s="46">
        <v>1000</v>
      </c>
      <c r="E63" s="67"/>
      <c r="F63" s="3"/>
      <c r="G63" s="63"/>
      <c r="H63" s="64"/>
      <c r="I63" s="65"/>
      <c r="J63" s="62"/>
      <c r="K63" s="55"/>
    </row>
    <row r="64" spans="1:11" x14ac:dyDescent="0.2">
      <c r="A64" s="48">
        <v>2370</v>
      </c>
      <c r="B64" s="49"/>
      <c r="C64" s="51" t="s">
        <v>93</v>
      </c>
      <c r="D64" s="46">
        <v>4500</v>
      </c>
      <c r="E64" s="67"/>
      <c r="F64" s="3"/>
      <c r="G64" s="63"/>
      <c r="H64" s="64"/>
      <c r="I64" s="65"/>
      <c r="J64" s="62"/>
      <c r="K64" s="55"/>
    </row>
    <row r="65" spans="1:11" x14ac:dyDescent="0.2">
      <c r="A65" s="48">
        <v>2390</v>
      </c>
      <c r="B65" s="49"/>
      <c r="C65" s="51" t="s">
        <v>62</v>
      </c>
      <c r="D65" s="46">
        <v>3000</v>
      </c>
      <c r="E65" s="67"/>
      <c r="F65" s="3"/>
      <c r="G65" s="63"/>
      <c r="H65" s="64"/>
      <c r="I65" s="65"/>
      <c r="J65" s="62"/>
      <c r="K65" s="55"/>
    </row>
    <row r="66" spans="1:11" x14ac:dyDescent="0.2">
      <c r="A66" s="48">
        <v>2391</v>
      </c>
      <c r="B66" s="49"/>
      <c r="C66" s="51" t="s">
        <v>74</v>
      </c>
      <c r="D66" s="46">
        <v>1000</v>
      </c>
      <c r="E66" s="67"/>
      <c r="F66" s="3"/>
      <c r="G66" s="63"/>
      <c r="H66" s="64"/>
      <c r="I66" s="65"/>
      <c r="J66" s="62"/>
      <c r="K66" s="55"/>
    </row>
    <row r="67" spans="1:11" x14ac:dyDescent="0.2">
      <c r="A67" s="48">
        <v>2550</v>
      </c>
      <c r="B67" s="49"/>
      <c r="C67" s="51" t="s">
        <v>98</v>
      </c>
      <c r="D67" s="46">
        <v>-7000</v>
      </c>
      <c r="E67" s="67"/>
      <c r="F67" s="3"/>
      <c r="G67" s="63"/>
      <c r="H67" s="64"/>
      <c r="I67" s="65"/>
      <c r="J67" s="62"/>
      <c r="K67" s="55"/>
    </row>
    <row r="68" spans="1:11" x14ac:dyDescent="0.2">
      <c r="A68" s="48">
        <v>2652</v>
      </c>
      <c r="B68" s="49"/>
      <c r="C68" s="51" t="s">
        <v>97</v>
      </c>
      <c r="D68" s="46">
        <v>4000</v>
      </c>
      <c r="E68" s="67"/>
      <c r="F68" s="3"/>
      <c r="G68" s="63"/>
      <c r="H68" s="64"/>
      <c r="I68" s="65"/>
      <c r="J68" s="62"/>
      <c r="K68" s="55"/>
    </row>
    <row r="69" spans="1:11" x14ac:dyDescent="0.2">
      <c r="A69" s="48">
        <v>3131</v>
      </c>
      <c r="B69" s="49"/>
      <c r="C69" s="51" t="s">
        <v>66</v>
      </c>
      <c r="D69" s="46">
        <v>-2000</v>
      </c>
      <c r="E69" s="67"/>
      <c r="F69" s="3"/>
      <c r="G69" s="63"/>
      <c r="H69" s="64"/>
      <c r="I69" s="65"/>
      <c r="J69" s="62"/>
      <c r="K69" s="55"/>
    </row>
    <row r="70" spans="1:11" x14ac:dyDescent="0.2">
      <c r="A70" s="48">
        <v>10185</v>
      </c>
      <c r="B70" s="49"/>
      <c r="C70" s="51" t="s">
        <v>61</v>
      </c>
      <c r="D70" s="46">
        <v>-14657.59</v>
      </c>
      <c r="E70" s="67"/>
      <c r="F70" s="3"/>
      <c r="G70" s="63"/>
      <c r="H70" s="64"/>
      <c r="I70" s="65"/>
      <c r="J70" s="62"/>
      <c r="K70" s="55"/>
    </row>
    <row r="71" spans="1:11" x14ac:dyDescent="0.2">
      <c r="A71" s="34"/>
      <c r="B71" s="34"/>
      <c r="C71" s="43"/>
      <c r="D71" s="34"/>
      <c r="E71" s="68"/>
      <c r="F71" s="34"/>
    </row>
    <row r="72" spans="1:11" ht="25.5" customHeight="1" x14ac:dyDescent="0.2">
      <c r="A72" s="82" t="s">
        <v>8</v>
      </c>
      <c r="B72" s="82"/>
      <c r="C72" s="82"/>
      <c r="D72" s="24">
        <f>SUM(D2:D71)</f>
        <v>91542.41</v>
      </c>
      <c r="E72" s="24">
        <f t="shared" ref="E72:F72" si="0">SUM(E2:E71)</f>
        <v>2500</v>
      </c>
      <c r="F72" s="24">
        <f t="shared" si="0"/>
        <v>2500</v>
      </c>
      <c r="G72" s="25"/>
    </row>
    <row r="73" spans="1:11" s="53" customFormat="1" x14ac:dyDescent="0.2">
      <c r="A73" s="22">
        <v>3111</v>
      </c>
      <c r="B73" s="27"/>
      <c r="C73" s="28" t="s">
        <v>73</v>
      </c>
      <c r="D73" s="52">
        <v>60000</v>
      </c>
      <c r="E73" s="54"/>
      <c r="F73" s="3"/>
    </row>
    <row r="74" spans="1:11" x14ac:dyDescent="0.2">
      <c r="A74" s="23">
        <v>3130</v>
      </c>
      <c r="B74" s="2"/>
      <c r="C74" s="28" t="s">
        <v>50</v>
      </c>
      <c r="D74" s="3">
        <v>30000</v>
      </c>
      <c r="E74" s="54"/>
      <c r="F74" s="3"/>
    </row>
    <row r="75" spans="1:11" x14ac:dyDescent="0.2">
      <c r="A75" s="23">
        <v>3303</v>
      </c>
      <c r="B75" s="27"/>
      <c r="C75" s="28" t="s">
        <v>75</v>
      </c>
      <c r="D75" s="3">
        <v>-12000</v>
      </c>
      <c r="E75" s="54"/>
      <c r="F75" s="3"/>
    </row>
    <row r="76" spans="1:11" x14ac:dyDescent="0.2">
      <c r="A76" s="23">
        <v>3377</v>
      </c>
      <c r="B76" s="27"/>
      <c r="C76" s="28" t="s">
        <v>56</v>
      </c>
      <c r="D76" s="3">
        <v>30000</v>
      </c>
      <c r="E76" s="54"/>
      <c r="F76" s="3"/>
    </row>
    <row r="77" spans="1:11" x14ac:dyDescent="0.2">
      <c r="A77" s="23">
        <v>3379</v>
      </c>
      <c r="B77" s="27"/>
      <c r="C77" s="28" t="s">
        <v>68</v>
      </c>
      <c r="D77" s="3">
        <v>-45000</v>
      </c>
      <c r="E77" s="54"/>
      <c r="F77" s="3"/>
    </row>
    <row r="78" spans="1:11" x14ac:dyDescent="0.2">
      <c r="A78" s="23">
        <v>3475</v>
      </c>
      <c r="B78" s="27"/>
      <c r="C78" s="28" t="s">
        <v>51</v>
      </c>
      <c r="D78" s="87">
        <v>15000</v>
      </c>
      <c r="E78" s="54"/>
      <c r="F78" s="3"/>
      <c r="G78" s="13" t="s">
        <v>105</v>
      </c>
    </row>
    <row r="79" spans="1:11" x14ac:dyDescent="0.2">
      <c r="A79" s="1">
        <v>3477</v>
      </c>
      <c r="B79" s="34"/>
      <c r="C79" s="34" t="s">
        <v>52</v>
      </c>
      <c r="D79" s="87">
        <v>9000</v>
      </c>
      <c r="E79" s="54"/>
      <c r="F79" s="3"/>
      <c r="G79" s="13" t="s">
        <v>104</v>
      </c>
    </row>
    <row r="80" spans="1:11" x14ac:dyDescent="0.2">
      <c r="A80" s="23">
        <v>4020</v>
      </c>
      <c r="B80" s="27"/>
      <c r="C80" s="28" t="s">
        <v>53</v>
      </c>
      <c r="D80" s="3">
        <v>160000</v>
      </c>
      <c r="E80" s="54"/>
      <c r="F80" s="3"/>
    </row>
    <row r="81" spans="1:7" x14ac:dyDescent="0.2">
      <c r="A81" s="23">
        <v>4055</v>
      </c>
      <c r="B81" s="27"/>
      <c r="C81" s="28" t="s">
        <v>54</v>
      </c>
      <c r="D81" s="3">
        <v>120000</v>
      </c>
      <c r="E81" s="54"/>
      <c r="F81" s="3"/>
    </row>
    <row r="82" spans="1:7" x14ac:dyDescent="0.2">
      <c r="A82" s="23">
        <v>4501</v>
      </c>
      <c r="B82" s="27"/>
      <c r="C82" s="28" t="s">
        <v>57</v>
      </c>
      <c r="D82" s="87">
        <v>25000</v>
      </c>
      <c r="E82" s="54"/>
      <c r="F82" s="3"/>
      <c r="G82" s="13" t="s">
        <v>106</v>
      </c>
    </row>
    <row r="83" spans="1:7" x14ac:dyDescent="0.2">
      <c r="A83" s="23">
        <v>20125</v>
      </c>
      <c r="B83" s="27">
        <v>1</v>
      </c>
      <c r="C83" s="28" t="s">
        <v>55</v>
      </c>
      <c r="D83" s="3">
        <v>1000</v>
      </c>
      <c r="E83" s="54"/>
      <c r="F83" s="3"/>
    </row>
    <row r="84" spans="1:7" s="53" customFormat="1" x14ac:dyDescent="0.2">
      <c r="A84" s="22"/>
      <c r="B84" s="27"/>
      <c r="C84" s="28"/>
      <c r="D84" s="52"/>
      <c r="E84" s="54"/>
      <c r="F84" s="3"/>
    </row>
    <row r="85" spans="1:7" s="4" customFormat="1" ht="38.25" customHeight="1" x14ac:dyDescent="0.2">
      <c r="A85" s="78" t="s">
        <v>7</v>
      </c>
      <c r="B85" s="78"/>
      <c r="C85" s="78"/>
      <c r="D85" s="5">
        <f>SUM(D73:D84)</f>
        <v>393000</v>
      </c>
      <c r="E85" s="69">
        <f>SUM(E78:E83)</f>
        <v>0</v>
      </c>
      <c r="F85" s="5">
        <f>SUM(F78:F83)</f>
        <v>0</v>
      </c>
    </row>
    <row r="86" spans="1:7" s="4" customFormat="1" ht="15.75" customHeight="1" x14ac:dyDescent="0.2">
      <c r="A86" s="36"/>
      <c r="B86" s="35"/>
      <c r="C86" s="37"/>
      <c r="D86" s="38"/>
      <c r="E86" s="70">
        <v>0</v>
      </c>
      <c r="F86" s="38">
        <v>0</v>
      </c>
    </row>
    <row r="87" spans="1:7" s="4" customFormat="1" ht="21.75" customHeight="1" x14ac:dyDescent="0.2">
      <c r="A87" s="72" t="s">
        <v>14</v>
      </c>
      <c r="B87" s="73"/>
      <c r="C87" s="74"/>
      <c r="D87" s="5">
        <f>SUM(D86)</f>
        <v>0</v>
      </c>
      <c r="E87" s="69"/>
      <c r="F87" s="5"/>
    </row>
    <row r="88" spans="1:7" ht="38.25" customHeight="1" x14ac:dyDescent="0.2">
      <c r="A88" s="83" t="s">
        <v>17</v>
      </c>
      <c r="B88" s="83"/>
      <c r="C88" s="83"/>
      <c r="D88" s="7">
        <f>D72+D85+D87</f>
        <v>484542.41000000003</v>
      </c>
      <c r="E88" s="71">
        <f>E72+E85</f>
        <v>2500</v>
      </c>
      <c r="F88" s="7">
        <f>F72+F85</f>
        <v>2500</v>
      </c>
    </row>
    <row r="95" spans="1:7" x14ac:dyDescent="0.2">
      <c r="D95" s="17"/>
    </row>
    <row r="101" spans="3:3" x14ac:dyDescent="0.2">
      <c r="C101" s="13"/>
    </row>
  </sheetData>
  <mergeCells count="4">
    <mergeCell ref="A72:C72"/>
    <mergeCell ref="A85:C85"/>
    <mergeCell ref="A88:C88"/>
    <mergeCell ref="A87:C8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3"/>
  <sheetViews>
    <sheetView workbookViewId="0">
      <selection activeCell="A7" sqref="A7"/>
    </sheetView>
  </sheetViews>
  <sheetFormatPr defaultRowHeight="12.75" x14ac:dyDescent="0.2"/>
  <cols>
    <col min="1" max="7" width="17.5703125" customWidth="1"/>
  </cols>
  <sheetData>
    <row r="4" spans="1:7" x14ac:dyDescent="0.2">
      <c r="A4" s="13"/>
      <c r="B4" s="13"/>
      <c r="C4" s="13"/>
      <c r="D4" s="13"/>
      <c r="E4" s="13"/>
      <c r="F4" s="13"/>
      <c r="G4" s="13"/>
    </row>
    <row r="5" spans="1:7" x14ac:dyDescent="0.2">
      <c r="A5" s="84" t="s">
        <v>10</v>
      </c>
      <c r="B5" s="85"/>
      <c r="C5" s="86"/>
      <c r="D5" s="14"/>
      <c r="E5" s="84" t="s">
        <v>11</v>
      </c>
      <c r="F5" s="85"/>
      <c r="G5" s="86"/>
    </row>
    <row r="6" spans="1:7" x14ac:dyDescent="0.2">
      <c r="A6" s="15">
        <v>2026</v>
      </c>
      <c r="B6" s="15">
        <v>2027</v>
      </c>
      <c r="C6" s="15">
        <v>2028</v>
      </c>
      <c r="D6" s="14"/>
      <c r="E6" s="15">
        <v>2026</v>
      </c>
      <c r="F6" s="15">
        <v>2027</v>
      </c>
      <c r="G6" s="15">
        <v>2028</v>
      </c>
    </row>
    <row r="7" spans="1:7" x14ac:dyDescent="0.2">
      <c r="A7" s="16">
        <f>ENTRATE!I14-USCITE!D72</f>
        <v>0</v>
      </c>
      <c r="B7" s="16">
        <f>ENTRATE!J14-USCITE!E72</f>
        <v>0</v>
      </c>
      <c r="C7" s="16">
        <f>ENTRATE!K14-USCITE!F72</f>
        <v>0</v>
      </c>
      <c r="D7" s="13"/>
      <c r="E7" s="16">
        <f>ENTRATE!I20-USCITE!D85</f>
        <v>0</v>
      </c>
      <c r="F7" s="16">
        <f>ENTRATE!J20-USCITE!E85</f>
        <v>0</v>
      </c>
      <c r="G7" s="16">
        <f>ENTRATE!K20-USCITE!F85</f>
        <v>0</v>
      </c>
    </row>
    <row r="8" spans="1:7" x14ac:dyDescent="0.2">
      <c r="A8" s="13"/>
      <c r="B8" s="13"/>
      <c r="C8" s="13"/>
      <c r="D8" s="13"/>
      <c r="E8" s="13"/>
      <c r="F8" s="13"/>
      <c r="G8" s="13"/>
    </row>
    <row r="9" spans="1:7" x14ac:dyDescent="0.2">
      <c r="A9" s="13"/>
      <c r="B9" s="13"/>
      <c r="C9" s="13"/>
      <c r="D9" s="13"/>
      <c r="E9" s="13"/>
      <c r="F9" s="13"/>
      <c r="G9" s="13"/>
    </row>
    <row r="11" spans="1:7" x14ac:dyDescent="0.2">
      <c r="A11" s="84" t="s">
        <v>12</v>
      </c>
      <c r="B11" s="85"/>
      <c r="C11" s="86"/>
    </row>
    <row r="12" spans="1:7" x14ac:dyDescent="0.2">
      <c r="A12" s="15">
        <v>2026</v>
      </c>
      <c r="B12" s="15">
        <v>2027</v>
      </c>
      <c r="C12" s="15">
        <v>2028</v>
      </c>
    </row>
    <row r="13" spans="1:7" x14ac:dyDescent="0.2">
      <c r="A13" s="16">
        <f>ENTRATE!I23-USCITE!D88</f>
        <v>0</v>
      </c>
      <c r="B13" s="16">
        <f>ENTRATE!J23-USCITE!E88</f>
        <v>0</v>
      </c>
      <c r="C13" s="16">
        <f>ENTRATE!K23-USCITE!F88</f>
        <v>0</v>
      </c>
    </row>
  </sheetData>
  <mergeCells count="3">
    <mergeCell ref="A5:C5"/>
    <mergeCell ref="E5:G5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ENTRATE</vt:lpstr>
      <vt:lpstr>USCITE</vt:lpstr>
      <vt:lpstr>EQUILIBRI</vt:lpstr>
      <vt:lpstr>USCITE!Area_stampa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Capra</dc:creator>
  <cp:lastModifiedBy>CeminMariuccia</cp:lastModifiedBy>
  <cp:lastPrinted>2026-06-09T16:07:25Z</cp:lastPrinted>
  <dcterms:created xsi:type="dcterms:W3CDTF">2026-03-24T08:58:05Z</dcterms:created>
  <dcterms:modified xsi:type="dcterms:W3CDTF">2026-06-09T16:21:25Z</dcterms:modified>
</cp:coreProperties>
</file>